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2 квартал 2015 г." sheetId="1" r:id="rId1"/>
  </sheets>
  <definedNames/>
  <calcPr fullCalcOnLoad="1"/>
</workbook>
</file>

<file path=xl/sharedStrings.xml><?xml version="1.0" encoding="utf-8"?>
<sst xmlns="http://schemas.openxmlformats.org/spreadsheetml/2006/main" count="99" uniqueCount="61">
  <si>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</si>
  <si>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</si>
  <si>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</si>
  <si>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</si>
  <si>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</si>
  <si>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</si>
  <si>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</si>
  <si>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</si>
  <si>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</si>
  <si>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</si>
  <si>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</si>
  <si>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6/0,4</t>
  </si>
  <si>
    <t>6/0,23</t>
  </si>
  <si>
    <t>5T</t>
  </si>
  <si>
    <t>6/0,4-0,23</t>
  </si>
  <si>
    <t>ТП "Чайка"</t>
  </si>
  <si>
    <t>ТП "Новосафоново"</t>
  </si>
  <si>
    <t>ТП "Ключи"</t>
  </si>
  <si>
    <t>Информация о наличии объема свободной для технологического присоединения потребителей трансформаторной мощности</t>
  </si>
  <si>
    <t>35/6</t>
  </si>
  <si>
    <t>110/35/6</t>
  </si>
  <si>
    <t>110/10</t>
  </si>
  <si>
    <t>Подстанция №1</t>
  </si>
  <si>
    <t>Подстанция №2</t>
  </si>
  <si>
    <t>Подстанция №3</t>
  </si>
  <si>
    <t>Подстанция №5</t>
  </si>
  <si>
    <t>Трансформаторная подстанция 35/6 кВ</t>
  </si>
  <si>
    <t>Подстанция №10</t>
  </si>
  <si>
    <t>ТП 250кВА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</si>
  <si>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</si>
  <si>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</si>
  <si>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</si>
  <si>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</si>
  <si>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</si>
  <si>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</si>
  <si>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</si>
  <si>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</si>
  <si>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</si>
  <si>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</si>
  <si>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</si>
  <si>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</si>
  <si>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</si>
  <si>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</si>
  <si>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>Подстанция №8</t>
  </si>
  <si>
    <t>Подстанция №9</t>
  </si>
  <si>
    <t>Подстанция №11</t>
  </si>
  <si>
    <t>Подстанция №16</t>
  </si>
  <si>
    <t>Трансформаторная подстанция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</si>
  <si>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</si>
  <si>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</si>
  <si>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</si>
  <si>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</si>
  <si>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</si>
  <si>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</si>
  <si>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</si>
  <si>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</si>
  <si>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</si>
  <si>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</si>
  <si>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</si>
  <si>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Текущий резерв мощности для присоединения потребителей (по результатам контрольного замера зима 2015г.) (МВт)</t>
  </si>
  <si>
    <t>Филиала ООО ХК "СДС-Энерго" - "Прокопьевскэнерго" ( 2 квартал 2015 года)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</si>
</sst>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000000"/>
    <numFmt numFmtId="180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8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4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6" fontId="9" fillId="0" borderId="10" xfId="0" applyNumberFormat="1" applyFont="1" applyBorder="1" applyAlignment="1">
      <alignment horizontal="center"/>
    </xf>
    <xf numFmtId="176" fontId="9" fillId="25" borderId="10" xfId="0" applyNumberFormat="1" applyFont="1" applyFill="1" applyBorder="1" applyAlignment="1">
      <alignment horizontal="center"/>
    </xf>
    <xf numFmtId="176" fontId="9" fillId="25" borderId="11" xfId="0" applyNumberFormat="1" applyFont="1" applyFill="1" applyBorder="1" applyAlignment="1">
      <alignment horizontal="center"/>
    </xf>
    <xf numFmtId="176" fontId="8" fillId="0" borderId="11" xfId="54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54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/>
    </xf>
    <xf numFmtId="176" fontId="9" fillId="25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43" fillId="25" borderId="10" xfId="0" applyNumberFormat="1" applyFont="1" applyFill="1" applyBorder="1" applyAlignment="1">
      <alignment horizontal="center"/>
    </xf>
    <xf numFmtId="176" fontId="43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4.7109375" style="4" customWidth="1"/>
    <col min="2" max="2" width="22.851562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50.00390625" style="4" customWidth="1"/>
    <col min="12" max="16384" width="9.140625" style="1" customWidth="1"/>
  </cols>
  <sheetData>
    <row r="1" spans="1:11" ht="18.7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2" customFormat="1" ht="50.25" customHeight="1">
      <c r="A3" s="24" t="s">
        <v>1</v>
      </c>
      <c r="B3" s="24" t="s">
        <v>7</v>
      </c>
      <c r="C3" s="24" t="s">
        <v>8</v>
      </c>
      <c r="D3" s="24" t="s">
        <v>2</v>
      </c>
      <c r="E3" s="24"/>
      <c r="F3" s="24"/>
      <c r="G3" s="24"/>
      <c r="H3" s="24"/>
      <c r="I3" s="25" t="s">
        <v>59</v>
      </c>
      <c r="J3" s="25"/>
      <c r="K3" s="24" t="s">
        <v>10</v>
      </c>
    </row>
    <row r="4" spans="1:11" s="2" customFormat="1" ht="60.75" customHeight="1">
      <c r="A4" s="24"/>
      <c r="B4" s="24"/>
      <c r="C4" s="24"/>
      <c r="D4" s="5" t="s">
        <v>3</v>
      </c>
      <c r="E4" s="5" t="s">
        <v>4</v>
      </c>
      <c r="F4" s="6" t="s">
        <v>5</v>
      </c>
      <c r="G4" s="6" t="s">
        <v>6</v>
      </c>
      <c r="H4" s="6" t="s">
        <v>13</v>
      </c>
      <c r="I4" s="6" t="s">
        <v>0</v>
      </c>
      <c r="J4" s="6" t="s">
        <v>9</v>
      </c>
      <c r="K4" s="24"/>
    </row>
    <row r="5" spans="1:11" s="2" customFormat="1" ht="15.75" customHeight="1">
      <c r="A5" s="7">
        <v>1</v>
      </c>
      <c r="B5" s="9" t="s">
        <v>22</v>
      </c>
      <c r="C5" s="8" t="s">
        <v>42</v>
      </c>
      <c r="D5" s="12">
        <v>10</v>
      </c>
      <c r="E5" s="12">
        <v>16</v>
      </c>
      <c r="F5" s="12">
        <v>16</v>
      </c>
      <c r="G5" s="13"/>
      <c r="H5" s="14"/>
      <c r="I5" s="15">
        <f>(16+10)*1.2*0.92-15.33+15.33-3.672-2.4-1.74-0.235-0.451</f>
        <v>20.206000000000003</v>
      </c>
      <c r="J5" s="15">
        <f>(16+10)*1.2*0.92-15.33+15.33-3.672-2.4-1.74-0.235-0.451-0.196</f>
        <v>20.01</v>
      </c>
      <c r="K5" s="15">
        <f>(16+10)*1.2*0.92-15.33+15.33-3.672-2.4-1.74-0.235-0.451-0.196</f>
        <v>20.01</v>
      </c>
    </row>
    <row r="6" spans="1:11" s="2" customFormat="1" ht="15.75" customHeight="1">
      <c r="A6" s="7">
        <f>A5+1</f>
        <v>2</v>
      </c>
      <c r="B6" s="9" t="s">
        <v>23</v>
      </c>
      <c r="C6" s="8" t="s">
        <v>40</v>
      </c>
      <c r="D6" s="12">
        <v>10</v>
      </c>
      <c r="E6" s="12">
        <v>10</v>
      </c>
      <c r="F6" s="16"/>
      <c r="G6" s="16"/>
      <c r="H6" s="16"/>
      <c r="I6" s="11">
        <f>10*1.2*0.92-0.06-(0.24+0.12+0.144+0.172+0.05+0.26+0.1)</f>
        <v>9.894</v>
      </c>
      <c r="J6" s="11">
        <f>10*1.2*0.92-0.06-(0.24+0.12+0.144+0.172+0.05+0.26+0.1)</f>
        <v>9.894</v>
      </c>
      <c r="K6" s="11">
        <f>10*1.2*0.92-0.06-(0.24+0.12+0.144+0.172+0.05+0.26+0.1)</f>
        <v>9.894</v>
      </c>
    </row>
    <row r="7" spans="1:11" s="2" customFormat="1" ht="15.75" customHeight="1">
      <c r="A7" s="7">
        <f aca="true" t="shared" si="0" ref="A7:A13">A6+1</f>
        <v>3</v>
      </c>
      <c r="B7" s="9" t="s">
        <v>25</v>
      </c>
      <c r="C7" s="8" t="s">
        <v>41</v>
      </c>
      <c r="D7" s="12">
        <v>15</v>
      </c>
      <c r="E7" s="12">
        <v>16</v>
      </c>
      <c r="F7" s="16"/>
      <c r="G7" s="16"/>
      <c r="H7" s="16"/>
      <c r="I7" s="11">
        <f>15*1.2*0.92-0.06-0.025-0.045-0.2-1.569-1.092-1.749</f>
        <v>11.820000000000004</v>
      </c>
      <c r="J7" s="11">
        <f>15*1.2*0.92-0.06-0.025-0.045-0.2-1.569-1.092-1.749-1.88</f>
        <v>9.940000000000005</v>
      </c>
      <c r="K7" s="11">
        <f>15*1.2*0.92-0.06-0.025-0.045-0.2-1.569-1.092-1.749-1.88</f>
        <v>9.940000000000005</v>
      </c>
    </row>
    <row r="8" spans="1:11" s="2" customFormat="1" ht="32.25" customHeight="1">
      <c r="A8" s="7">
        <f>A6+1</f>
        <v>3</v>
      </c>
      <c r="B8" s="9" t="s">
        <v>26</v>
      </c>
      <c r="C8" s="8" t="s">
        <v>19</v>
      </c>
      <c r="D8" s="17">
        <v>10</v>
      </c>
      <c r="E8" s="17">
        <v>10</v>
      </c>
      <c r="F8" s="18"/>
      <c r="G8" s="18"/>
      <c r="H8" s="18"/>
      <c r="I8" s="19">
        <f>10*1.2*0.92-(0.345+0.6+0.06+0.297+0.072+0.168+0.99+0.324)-4.205-(0.015+0.05+0.015+(0.02+0.06)+0.025+0.015+0.015+0.015+0.015+0.015)-1.54</f>
        <v>2.1790000000000007</v>
      </c>
      <c r="J8" s="19">
        <f>10*1.2*0.92-(0.345+0.6+0.06+0.297+0.072+0.168+0.99+0.324)-4.205-(0.015+0.05+0.015+(0.02+0.06)+0.025+0.015+0.015+0.015+0.015+0.015)-1.54-0.5</f>
        <v>1.6790000000000007</v>
      </c>
      <c r="K8" s="19">
        <f>10*1.2*0.92-(0.345+0.6+0.06+0.297+0.072+0.168+0.99+0.324)-4.205-(0.015+0.05+0.015+(0.02+0.06)+0.025+0.015+0.015+0.015+0.015+0.015)-1.54-0.5</f>
        <v>1.6790000000000007</v>
      </c>
    </row>
    <row r="9" spans="1:11" ht="15.75">
      <c r="A9" s="7">
        <f t="shared" si="0"/>
        <v>4</v>
      </c>
      <c r="B9" s="9" t="s">
        <v>27</v>
      </c>
      <c r="C9" s="8" t="s">
        <v>19</v>
      </c>
      <c r="D9" s="16"/>
      <c r="E9" s="12">
        <v>10</v>
      </c>
      <c r="F9" s="12">
        <v>10</v>
      </c>
      <c r="G9" s="12"/>
      <c r="H9" s="16"/>
      <c r="I9" s="11">
        <f>10*1.2*0.92-0.61-(0.935+1.714+2.019+0.954)-1.162-1.1-(1+0.56+0.16+0.16)*0.94-1.104-0.06+(0.385)</f>
        <v>-0.00019999999999836815</v>
      </c>
      <c r="J9" s="11">
        <f>10*1.2*0.92-0.61-(0.935+1.714+2.019+0.954)-1.162-1.1-(1+0.56+0.16+0.16)*0.94-1.104-0.06+(0.385)-0.1-0.06+(0.1+0.06)</f>
        <v>-0.00019999999999836815</v>
      </c>
      <c r="K9" s="11">
        <f>10*1.2*0.92-0.61-(0.935+1.714+2.019+0.954)-1.162-1.1-(1+0.56+0.16+0.16)*0.94-1.104-0.06+(0.385)-0.1-0.06+(0.1+0.06)</f>
        <v>-0.00019999999999836815</v>
      </c>
    </row>
    <row r="10" spans="1:11" ht="15.75">
      <c r="A10" s="7">
        <f t="shared" si="0"/>
        <v>5</v>
      </c>
      <c r="B10" s="9" t="s">
        <v>29</v>
      </c>
      <c r="C10" s="8" t="s">
        <v>42</v>
      </c>
      <c r="D10" s="12">
        <v>10</v>
      </c>
      <c r="E10" s="12">
        <v>10</v>
      </c>
      <c r="F10" s="16"/>
      <c r="G10" s="16"/>
      <c r="H10" s="16"/>
      <c r="I10" s="11">
        <f>10*1.2*0.92-1.85-1.577-0.058-0.115</f>
        <v>7.440000000000001</v>
      </c>
      <c r="J10" s="11">
        <f>10*1.2*0.92-1.85-1.577-0.058-0.115-0.36</f>
        <v>7.080000000000001</v>
      </c>
      <c r="K10" s="11">
        <f>10*1.2*0.92-1.85-1.577-0.058-0.115-0.36</f>
        <v>7.080000000000001</v>
      </c>
    </row>
    <row r="11" spans="1:11" ht="15.75">
      <c r="A11" s="7">
        <f t="shared" si="0"/>
        <v>6</v>
      </c>
      <c r="B11" s="9" t="s">
        <v>30</v>
      </c>
      <c r="C11" s="8" t="s">
        <v>19</v>
      </c>
      <c r="D11" s="12">
        <v>16</v>
      </c>
      <c r="E11" s="12">
        <v>16</v>
      </c>
      <c r="F11" s="16"/>
      <c r="G11" s="16"/>
      <c r="H11" s="16"/>
      <c r="I11" s="11">
        <f>15*1.2*0.92-(1.92)</f>
        <v>14.640000000000002</v>
      </c>
      <c r="J11" s="11">
        <f>15*1.2*0.92-(1.92)</f>
        <v>14.640000000000002</v>
      </c>
      <c r="K11" s="11">
        <f>15*1.2*0.92-(1.92)</f>
        <v>14.640000000000002</v>
      </c>
    </row>
    <row r="12" spans="1:11" ht="15.75">
      <c r="A12" s="7">
        <f t="shared" si="0"/>
        <v>7</v>
      </c>
      <c r="B12" s="9" t="s">
        <v>31</v>
      </c>
      <c r="C12" s="8" t="s">
        <v>19</v>
      </c>
      <c r="D12" s="12">
        <v>10</v>
      </c>
      <c r="E12" s="12">
        <v>10</v>
      </c>
      <c r="F12" s="16"/>
      <c r="G12" s="16"/>
      <c r="H12" s="16"/>
      <c r="I12" s="11">
        <f>12-5.6-1.255-0.732</f>
        <v>4.413</v>
      </c>
      <c r="J12" s="11">
        <f>12-5.6-1.255-0.732-0.055-0.2225</f>
        <v>4.1355</v>
      </c>
      <c r="K12" s="11">
        <f>12-5.6-1.255-0.732-0.055-0.2225</f>
        <v>4.1355</v>
      </c>
    </row>
    <row r="13" spans="1:11" ht="15.75">
      <c r="A13" s="7">
        <f t="shared" si="0"/>
        <v>8</v>
      </c>
      <c r="B13" s="9" t="s">
        <v>32</v>
      </c>
      <c r="C13" s="8" t="s">
        <v>33</v>
      </c>
      <c r="D13" s="12">
        <v>10</v>
      </c>
      <c r="E13" s="12">
        <v>10</v>
      </c>
      <c r="F13" s="16"/>
      <c r="G13" s="16"/>
      <c r="H13" s="16"/>
      <c r="I13" s="11">
        <f>10*1.2*0.89-6.557-0.413-0.492-0.67-0.085</f>
        <v>2.4629999999999996</v>
      </c>
      <c r="J13" s="11">
        <f>10*1.2*0.89-6.557-0.413-0.492-0.67-0.085-0.3225</f>
        <v>2.1404999999999994</v>
      </c>
      <c r="K13" s="11">
        <f>10*1.2*0.89-6.557-0.413-0.492-0.67-0.085-0.3225</f>
        <v>2.1404999999999994</v>
      </c>
    </row>
    <row r="14" spans="1:11" ht="15.75">
      <c r="A14" s="7">
        <v>10</v>
      </c>
      <c r="B14" s="9" t="s">
        <v>34</v>
      </c>
      <c r="C14" s="8" t="s">
        <v>19</v>
      </c>
      <c r="D14" s="12">
        <v>15</v>
      </c>
      <c r="E14" s="12">
        <v>15</v>
      </c>
      <c r="F14" s="16"/>
      <c r="G14" s="16"/>
      <c r="H14" s="16"/>
      <c r="I14" s="11">
        <f>15*1.2*0.92-1.68-0.938-1.478</f>
        <v>12.464000000000002</v>
      </c>
      <c r="J14" s="11">
        <f>15*1.2*0.92-1.68-0.938-1.478-0.85</f>
        <v>11.614000000000003</v>
      </c>
      <c r="K14" s="11">
        <f>15*1.2*0.92-1.68-0.938-1.478-0.85</f>
        <v>11.614000000000003</v>
      </c>
    </row>
    <row r="15" spans="1:11" ht="15.75">
      <c r="A15" s="7">
        <v>11</v>
      </c>
      <c r="B15" s="9" t="s">
        <v>35</v>
      </c>
      <c r="C15" s="8" t="s">
        <v>19</v>
      </c>
      <c r="D15" s="12">
        <v>6.3</v>
      </c>
      <c r="E15" s="12">
        <v>6.3</v>
      </c>
      <c r="F15" s="16"/>
      <c r="G15" s="16"/>
      <c r="H15" s="16"/>
      <c r="I15" s="11">
        <f>0</f>
        <v>0</v>
      </c>
      <c r="J15" s="11">
        <f>I15</f>
        <v>0</v>
      </c>
      <c r="K15" s="11">
        <f>J15</f>
        <v>0</v>
      </c>
    </row>
    <row r="16" spans="1:11" ht="15.75">
      <c r="A16" s="7">
        <v>12</v>
      </c>
      <c r="B16" s="9" t="s">
        <v>36</v>
      </c>
      <c r="C16" s="8" t="s">
        <v>20</v>
      </c>
      <c r="D16" s="12">
        <v>40</v>
      </c>
      <c r="E16" s="12">
        <v>40</v>
      </c>
      <c r="F16" s="16"/>
      <c r="G16" s="16"/>
      <c r="H16" s="16"/>
      <c r="I16" s="11">
        <f>40*1.2*0.89-0.05-0.504-0.05-1.99-1.672-1.811-0.28-15.33+15.33-3.672-2.4-1.74-0.235-0.451-0.06-(0.24+0.12+0.144+0.172+0.05+0.26+0.1)-0.06-0.025-0.045-0.2-1.569-1.092-1.749</f>
        <v>21.97900000000002</v>
      </c>
      <c r="J16" s="11">
        <f>40*1.2*0.89-0.05-0.504-0.05-1.99-1.672-1.811-0.28-15.33+15.33-3.672-2.4-1.74-0.235-0.451-0.06-(0.24+0.12+0.144+0.172+0.05+0.26+0.1)-0.06-0.025-0.045-0.2-1.569-1.092-1.749</f>
        <v>21.97900000000002</v>
      </c>
      <c r="K16" s="11">
        <f>40*1.2*0.89-0.05-0.504-0.05-1.99-1.672-1.811-0.28-15.33+15.33-3.672-2.4-1.74-0.235-0.451-0.06-(0.24+0.12+0.144+0.172+0.05+0.26+0.1)-0.06-0.025-0.045-0.2-1.569-1.092-1.749</f>
        <v>21.97900000000002</v>
      </c>
    </row>
    <row r="17" spans="1:11" ht="15.75">
      <c r="A17" s="7">
        <v>13</v>
      </c>
      <c r="B17" s="9" t="s">
        <v>37</v>
      </c>
      <c r="C17" s="8" t="s">
        <v>19</v>
      </c>
      <c r="D17" s="12">
        <v>10</v>
      </c>
      <c r="E17" s="12">
        <v>10</v>
      </c>
      <c r="F17" s="16"/>
      <c r="G17" s="16"/>
      <c r="H17" s="16"/>
      <c r="I17" s="11">
        <f>10*1.2*0.92-9.746</f>
        <v>1.2940000000000005</v>
      </c>
      <c r="J17" s="11">
        <f>10*1.2*0.92-9.746</f>
        <v>1.2940000000000005</v>
      </c>
      <c r="K17" s="11">
        <f>10*1.2*0.92-9.746</f>
        <v>1.2940000000000005</v>
      </c>
    </row>
    <row r="18" spans="1:11" ht="15.75">
      <c r="A18" s="7">
        <v>14</v>
      </c>
      <c r="B18" s="9" t="s">
        <v>38</v>
      </c>
      <c r="C18" s="8" t="s">
        <v>19</v>
      </c>
      <c r="D18" s="12">
        <v>10</v>
      </c>
      <c r="E18" s="12">
        <v>10</v>
      </c>
      <c r="F18" s="12">
        <v>10</v>
      </c>
      <c r="G18" s="12"/>
      <c r="H18" s="16"/>
      <c r="I18" s="11">
        <f>20*1.2*0.92-0.26-2.24-2.15-1.7</f>
        <v>15.73</v>
      </c>
      <c r="J18" s="11">
        <f>20*1.2*0.92-0.26-2.24-2.15-1.7</f>
        <v>15.73</v>
      </c>
      <c r="K18" s="11">
        <f>20*1.2*0.92-0.26-2.24-2.15-1.7</f>
        <v>15.73</v>
      </c>
    </row>
    <row r="19" spans="1:11" ht="31.5">
      <c r="A19" s="7">
        <v>15</v>
      </c>
      <c r="B19" s="9" t="s">
        <v>39</v>
      </c>
      <c r="C19" s="8" t="s">
        <v>21</v>
      </c>
      <c r="D19" s="17">
        <v>10</v>
      </c>
      <c r="E19" s="17">
        <v>10</v>
      </c>
      <c r="F19" s="18"/>
      <c r="G19" s="18"/>
      <c r="H19" s="18"/>
      <c r="I19" s="19">
        <v>1.84</v>
      </c>
      <c r="J19" s="19">
        <v>0</v>
      </c>
      <c r="K19" s="19">
        <f>J19</f>
        <v>0</v>
      </c>
    </row>
    <row r="20" spans="1:11" ht="15.75">
      <c r="A20" s="7">
        <f>A19+1</f>
        <v>16</v>
      </c>
      <c r="B20" s="9" t="s">
        <v>24</v>
      </c>
      <c r="C20" s="8" t="s">
        <v>11</v>
      </c>
      <c r="D20" s="12"/>
      <c r="E20" s="12"/>
      <c r="F20" s="20">
        <v>0.32</v>
      </c>
      <c r="G20" s="21">
        <v>0.56</v>
      </c>
      <c r="H20" s="21"/>
      <c r="I20" s="11">
        <v>0.28</v>
      </c>
      <c r="J20" s="11">
        <v>0.28</v>
      </c>
      <c r="K20" s="11">
        <v>0.28</v>
      </c>
    </row>
    <row r="21" spans="1:11" ht="15.75">
      <c r="A21" s="7">
        <f aca="true" t="shared" si="1" ref="A21:A26">A20+1</f>
        <v>17</v>
      </c>
      <c r="B21" s="9" t="s">
        <v>24</v>
      </c>
      <c r="C21" s="8" t="s">
        <v>12</v>
      </c>
      <c r="D21" s="12"/>
      <c r="E21" s="12">
        <v>0.18</v>
      </c>
      <c r="F21" s="20"/>
      <c r="G21" s="21"/>
      <c r="H21" s="21"/>
      <c r="I21" s="11">
        <v>0</v>
      </c>
      <c r="J21" s="11">
        <v>0</v>
      </c>
      <c r="K21" s="11">
        <v>0</v>
      </c>
    </row>
    <row r="22" spans="1:11" ht="15.75">
      <c r="A22" s="7">
        <f t="shared" si="1"/>
        <v>18</v>
      </c>
      <c r="B22" s="9" t="s">
        <v>43</v>
      </c>
      <c r="C22" s="8" t="s">
        <v>14</v>
      </c>
      <c r="D22" s="12"/>
      <c r="E22" s="12"/>
      <c r="F22" s="21">
        <v>0.63</v>
      </c>
      <c r="G22" s="16"/>
      <c r="H22" s="16"/>
      <c r="I22" s="11">
        <v>0</v>
      </c>
      <c r="J22" s="11">
        <v>0</v>
      </c>
      <c r="K22" s="11">
        <v>0</v>
      </c>
    </row>
    <row r="23" spans="1:11" ht="15.75">
      <c r="A23" s="7">
        <f t="shared" si="1"/>
        <v>19</v>
      </c>
      <c r="B23" s="9" t="s">
        <v>43</v>
      </c>
      <c r="C23" s="8" t="s">
        <v>12</v>
      </c>
      <c r="D23" s="12"/>
      <c r="E23" s="12">
        <v>0.1</v>
      </c>
      <c r="F23" s="16"/>
      <c r="G23" s="16"/>
      <c r="H23" s="16"/>
      <c r="I23" s="11">
        <v>0</v>
      </c>
      <c r="J23" s="11">
        <v>0</v>
      </c>
      <c r="K23" s="11">
        <v>0</v>
      </c>
    </row>
    <row r="24" spans="1:11" ht="15.75">
      <c r="A24" s="7">
        <f t="shared" si="1"/>
        <v>20</v>
      </c>
      <c r="B24" s="9" t="s">
        <v>44</v>
      </c>
      <c r="C24" s="8" t="s">
        <v>11</v>
      </c>
      <c r="D24" s="12"/>
      <c r="E24" s="12">
        <v>0.18</v>
      </c>
      <c r="F24" s="16"/>
      <c r="G24" s="16"/>
      <c r="H24" s="16"/>
      <c r="I24" s="11">
        <v>0.11</v>
      </c>
      <c r="J24" s="11">
        <v>0.11</v>
      </c>
      <c r="K24" s="11">
        <v>0.11</v>
      </c>
    </row>
    <row r="25" spans="1:11" ht="15.75">
      <c r="A25" s="7">
        <f t="shared" si="1"/>
        <v>21</v>
      </c>
      <c r="B25" s="9" t="s">
        <v>44</v>
      </c>
      <c r="C25" s="8" t="s">
        <v>12</v>
      </c>
      <c r="D25" s="12"/>
      <c r="E25" s="12"/>
      <c r="F25" s="12">
        <v>0.18</v>
      </c>
      <c r="G25" s="21">
        <v>0.1</v>
      </c>
      <c r="H25" s="21"/>
      <c r="I25" s="11">
        <v>0</v>
      </c>
      <c r="J25" s="11">
        <v>0</v>
      </c>
      <c r="K25" s="11">
        <v>0</v>
      </c>
    </row>
    <row r="26" spans="1:11" ht="15.75">
      <c r="A26" s="7">
        <f t="shared" si="1"/>
        <v>22</v>
      </c>
      <c r="B26" s="9" t="s">
        <v>45</v>
      </c>
      <c r="C26" s="8" t="s">
        <v>14</v>
      </c>
      <c r="D26" s="21">
        <v>0.63</v>
      </c>
      <c r="E26" s="12">
        <v>1</v>
      </c>
      <c r="F26" s="12"/>
      <c r="G26" s="16"/>
      <c r="H26" s="16"/>
      <c r="I26" s="11">
        <v>0</v>
      </c>
      <c r="J26" s="11">
        <v>0</v>
      </c>
      <c r="K26" s="11">
        <v>0</v>
      </c>
    </row>
    <row r="27" spans="1:11" ht="15.75">
      <c r="A27" s="7">
        <f aca="true" t="shared" si="2" ref="A27:A46">A26+1</f>
        <v>23</v>
      </c>
      <c r="B27" s="9" t="s">
        <v>46</v>
      </c>
      <c r="C27" s="8" t="s">
        <v>11</v>
      </c>
      <c r="D27" s="12">
        <v>1</v>
      </c>
      <c r="E27" s="21">
        <v>0.63</v>
      </c>
      <c r="F27" s="16"/>
      <c r="G27" s="16"/>
      <c r="H27" s="16"/>
      <c r="I27" s="11">
        <v>0</v>
      </c>
      <c r="J27" s="11">
        <v>0</v>
      </c>
      <c r="K27" s="11">
        <v>0</v>
      </c>
    </row>
    <row r="28" spans="1:11" ht="15.75">
      <c r="A28" s="7">
        <f t="shared" si="2"/>
        <v>24</v>
      </c>
      <c r="B28" s="9" t="s">
        <v>48</v>
      </c>
      <c r="C28" s="8" t="s">
        <v>11</v>
      </c>
      <c r="D28" s="12">
        <v>1</v>
      </c>
      <c r="E28" s="21">
        <v>0.56</v>
      </c>
      <c r="F28" s="16"/>
      <c r="G28" s="16"/>
      <c r="H28" s="16"/>
      <c r="I28" s="11">
        <v>0.155</v>
      </c>
      <c r="J28" s="11">
        <v>0</v>
      </c>
      <c r="K28" s="11">
        <v>0</v>
      </c>
    </row>
    <row r="29" spans="1:11" ht="15.75">
      <c r="A29" s="7">
        <f t="shared" si="2"/>
        <v>25</v>
      </c>
      <c r="B29" s="9" t="s">
        <v>49</v>
      </c>
      <c r="C29" s="8" t="s">
        <v>14</v>
      </c>
      <c r="D29" s="12">
        <v>1</v>
      </c>
      <c r="E29" s="12">
        <v>0.56</v>
      </c>
      <c r="F29" s="12">
        <v>0.56</v>
      </c>
      <c r="G29" s="16"/>
      <c r="H29" s="16"/>
      <c r="I29" s="11">
        <v>0.44</v>
      </c>
      <c r="J29" s="11">
        <v>0.44</v>
      </c>
      <c r="K29" s="11">
        <v>0.44</v>
      </c>
    </row>
    <row r="30" spans="1:11" ht="15.75">
      <c r="A30" s="7">
        <f t="shared" si="2"/>
        <v>26</v>
      </c>
      <c r="B30" s="9" t="s">
        <v>50</v>
      </c>
      <c r="C30" s="8" t="s">
        <v>11</v>
      </c>
      <c r="D30" s="12"/>
      <c r="E30" s="12"/>
      <c r="F30" s="12">
        <v>1</v>
      </c>
      <c r="G30" s="16"/>
      <c r="H30" s="12">
        <v>0.56</v>
      </c>
      <c r="I30" s="11">
        <v>0</v>
      </c>
      <c r="J30" s="11">
        <v>0</v>
      </c>
      <c r="K30" s="11">
        <v>0</v>
      </c>
    </row>
    <row r="31" spans="1:11" ht="15.75">
      <c r="A31" s="7">
        <f t="shared" si="2"/>
        <v>27</v>
      </c>
      <c r="B31" s="9" t="s">
        <v>50</v>
      </c>
      <c r="C31" s="8" t="s">
        <v>14</v>
      </c>
      <c r="D31" s="12">
        <v>0.16</v>
      </c>
      <c r="E31" s="12">
        <v>0.16</v>
      </c>
      <c r="F31" s="12"/>
      <c r="G31" s="16"/>
      <c r="H31" s="16"/>
      <c r="I31" s="11">
        <v>0</v>
      </c>
      <c r="J31" s="11">
        <v>0</v>
      </c>
      <c r="K31" s="11">
        <v>0</v>
      </c>
    </row>
    <row r="32" spans="1:11" ht="15.75">
      <c r="A32" s="7">
        <f t="shared" si="2"/>
        <v>28</v>
      </c>
      <c r="B32" s="9" t="s">
        <v>51</v>
      </c>
      <c r="C32" s="8" t="s">
        <v>14</v>
      </c>
      <c r="D32" s="12">
        <v>0.56</v>
      </c>
      <c r="E32" s="12">
        <v>0.56</v>
      </c>
      <c r="F32" s="12">
        <v>1</v>
      </c>
      <c r="G32" s="16"/>
      <c r="H32" s="16"/>
      <c r="I32" s="11">
        <v>0</v>
      </c>
      <c r="J32" s="11">
        <v>0</v>
      </c>
      <c r="K32" s="11">
        <v>0</v>
      </c>
    </row>
    <row r="33" spans="1:11" ht="15.75">
      <c r="A33" s="7">
        <f t="shared" si="2"/>
        <v>29</v>
      </c>
      <c r="B33" s="9" t="s">
        <v>52</v>
      </c>
      <c r="C33" s="8" t="s">
        <v>11</v>
      </c>
      <c r="D33" s="12">
        <v>0.56</v>
      </c>
      <c r="E33" s="12">
        <v>0.56</v>
      </c>
      <c r="F33" s="12">
        <v>0.56</v>
      </c>
      <c r="G33" s="16"/>
      <c r="H33" s="16"/>
      <c r="I33" s="11">
        <v>0</v>
      </c>
      <c r="J33" s="11">
        <v>0</v>
      </c>
      <c r="K33" s="11">
        <v>0</v>
      </c>
    </row>
    <row r="34" spans="1:11" ht="15.75">
      <c r="A34" s="7">
        <f t="shared" si="2"/>
        <v>30</v>
      </c>
      <c r="B34" s="9" t="s">
        <v>52</v>
      </c>
      <c r="C34" s="8" t="s">
        <v>14</v>
      </c>
      <c r="D34" s="12"/>
      <c r="E34" s="12"/>
      <c r="F34" s="12"/>
      <c r="G34" s="12">
        <v>0.18</v>
      </c>
      <c r="H34" s="21">
        <v>0.1</v>
      </c>
      <c r="I34" s="11">
        <v>0</v>
      </c>
      <c r="J34" s="11">
        <v>0</v>
      </c>
      <c r="K34" s="11">
        <v>0</v>
      </c>
    </row>
    <row r="35" spans="1:11" ht="15.75">
      <c r="A35" s="7">
        <f t="shared" si="2"/>
        <v>31</v>
      </c>
      <c r="B35" s="9" t="s">
        <v>53</v>
      </c>
      <c r="C35" s="8" t="s">
        <v>14</v>
      </c>
      <c r="D35" s="12">
        <v>1</v>
      </c>
      <c r="E35" s="12">
        <v>1</v>
      </c>
      <c r="F35" s="12"/>
      <c r="G35" s="12"/>
      <c r="H35" s="21"/>
      <c r="I35" s="11">
        <f>0.196</f>
        <v>0.196</v>
      </c>
      <c r="J35" s="11">
        <f>I35-0.196</f>
        <v>0</v>
      </c>
      <c r="K35" s="11">
        <f>J35</f>
        <v>0</v>
      </c>
    </row>
    <row r="36" spans="1:11" ht="15.75">
      <c r="A36" s="7">
        <f t="shared" si="2"/>
        <v>32</v>
      </c>
      <c r="B36" s="9" t="s">
        <v>54</v>
      </c>
      <c r="C36" s="8" t="s">
        <v>14</v>
      </c>
      <c r="D36" s="12">
        <v>1</v>
      </c>
      <c r="E36" s="12">
        <v>1</v>
      </c>
      <c r="F36" s="16"/>
      <c r="G36" s="16"/>
      <c r="H36" s="16"/>
      <c r="I36" s="11">
        <v>0</v>
      </c>
      <c r="J36" s="11">
        <v>0</v>
      </c>
      <c r="K36" s="11">
        <v>0</v>
      </c>
    </row>
    <row r="37" spans="1:11" ht="15.75">
      <c r="A37" s="7">
        <f t="shared" si="2"/>
        <v>33</v>
      </c>
      <c r="B37" s="9" t="s">
        <v>54</v>
      </c>
      <c r="C37" s="8" t="s">
        <v>11</v>
      </c>
      <c r="D37" s="12"/>
      <c r="E37" s="12"/>
      <c r="F37" s="12">
        <v>1</v>
      </c>
      <c r="G37" s="12">
        <v>1.25</v>
      </c>
      <c r="H37" s="16"/>
      <c r="I37" s="11">
        <v>0</v>
      </c>
      <c r="J37" s="11">
        <v>0</v>
      </c>
      <c r="K37" s="11">
        <v>0</v>
      </c>
    </row>
    <row r="38" spans="1:11" ht="15.75">
      <c r="A38" s="7">
        <f t="shared" si="2"/>
        <v>34</v>
      </c>
      <c r="B38" s="9" t="s">
        <v>55</v>
      </c>
      <c r="C38" s="8" t="s">
        <v>14</v>
      </c>
      <c r="D38" s="21">
        <v>0.63</v>
      </c>
      <c r="E38" s="21">
        <v>0.63</v>
      </c>
      <c r="F38" s="12"/>
      <c r="G38" s="12"/>
      <c r="H38" s="16"/>
      <c r="I38" s="11">
        <v>0.13</v>
      </c>
      <c r="J38" s="11">
        <v>0.13</v>
      </c>
      <c r="K38" s="11">
        <v>0.13</v>
      </c>
    </row>
    <row r="39" spans="1:11" ht="15.75">
      <c r="A39" s="7">
        <f t="shared" si="2"/>
        <v>35</v>
      </c>
      <c r="B39" s="9" t="s">
        <v>56</v>
      </c>
      <c r="C39" s="8" t="s">
        <v>14</v>
      </c>
      <c r="D39" s="12">
        <v>1</v>
      </c>
      <c r="E39" s="12">
        <v>1</v>
      </c>
      <c r="F39" s="16"/>
      <c r="G39" s="16"/>
      <c r="H39" s="16"/>
      <c r="I39" s="11">
        <v>0</v>
      </c>
      <c r="J39" s="11">
        <v>0</v>
      </c>
      <c r="K39" s="11">
        <v>0</v>
      </c>
    </row>
    <row r="40" spans="1:11" ht="15.75">
      <c r="A40" s="7">
        <f t="shared" si="2"/>
        <v>36</v>
      </c>
      <c r="B40" s="9" t="s">
        <v>57</v>
      </c>
      <c r="C40" s="8" t="s">
        <v>14</v>
      </c>
      <c r="D40" s="12">
        <v>0.18</v>
      </c>
      <c r="E40" s="12"/>
      <c r="F40" s="16"/>
      <c r="G40" s="16"/>
      <c r="H40" s="16"/>
      <c r="I40" s="11">
        <v>0.13</v>
      </c>
      <c r="J40" s="11">
        <v>0.13</v>
      </c>
      <c r="K40" s="11">
        <v>0.13</v>
      </c>
    </row>
    <row r="41" spans="1:11" ht="15.75">
      <c r="A41" s="7">
        <f t="shared" si="2"/>
        <v>37</v>
      </c>
      <c r="B41" s="9" t="s">
        <v>58</v>
      </c>
      <c r="C41" s="8" t="s">
        <v>14</v>
      </c>
      <c r="D41" s="12">
        <v>0.25</v>
      </c>
      <c r="E41" s="12">
        <v>0.25</v>
      </c>
      <c r="F41" s="16"/>
      <c r="G41" s="16"/>
      <c r="H41" s="16"/>
      <c r="I41" s="11">
        <v>0.12</v>
      </c>
      <c r="J41" s="11">
        <v>0.12</v>
      </c>
      <c r="K41" s="11">
        <v>0.12</v>
      </c>
    </row>
    <row r="42" spans="1:11" ht="15.75">
      <c r="A42" s="7">
        <f t="shared" si="2"/>
        <v>38</v>
      </c>
      <c r="B42" s="9" t="s">
        <v>28</v>
      </c>
      <c r="C42" s="8" t="s">
        <v>14</v>
      </c>
      <c r="D42" s="12">
        <v>0.25</v>
      </c>
      <c r="E42" s="12"/>
      <c r="F42" s="16"/>
      <c r="G42" s="16"/>
      <c r="H42" s="16"/>
      <c r="I42" s="11">
        <f>0</f>
        <v>0</v>
      </c>
      <c r="J42" s="11">
        <f>I42</f>
        <v>0</v>
      </c>
      <c r="K42" s="11">
        <f>J42</f>
        <v>0</v>
      </c>
    </row>
    <row r="43" spans="1:11" ht="15.75">
      <c r="A43" s="7">
        <f t="shared" si="2"/>
        <v>39</v>
      </c>
      <c r="B43" s="9" t="s">
        <v>15</v>
      </c>
      <c r="C43" s="8" t="s">
        <v>14</v>
      </c>
      <c r="D43" s="12">
        <v>0.63</v>
      </c>
      <c r="E43" s="12"/>
      <c r="F43" s="16"/>
      <c r="G43" s="16"/>
      <c r="H43" s="16"/>
      <c r="I43" s="11">
        <v>0.16</v>
      </c>
      <c r="J43" s="11">
        <v>0.16</v>
      </c>
      <c r="K43" s="11">
        <v>0.16</v>
      </c>
    </row>
    <row r="44" spans="1:11" ht="15.75">
      <c r="A44" s="7">
        <f t="shared" si="2"/>
        <v>40</v>
      </c>
      <c r="B44" s="9" t="s">
        <v>16</v>
      </c>
      <c r="C44" s="8" t="s">
        <v>14</v>
      </c>
      <c r="D44" s="12">
        <v>0.25</v>
      </c>
      <c r="E44" s="12"/>
      <c r="F44" s="16"/>
      <c r="G44" s="16"/>
      <c r="H44" s="16"/>
      <c r="I44" s="11">
        <v>0.1</v>
      </c>
      <c r="J44" s="11">
        <v>0.1</v>
      </c>
      <c r="K44" s="11">
        <v>0.1</v>
      </c>
    </row>
    <row r="45" spans="1:11" ht="15.75">
      <c r="A45" s="7">
        <f t="shared" si="2"/>
        <v>41</v>
      </c>
      <c r="B45" s="9" t="s">
        <v>17</v>
      </c>
      <c r="C45" s="8" t="s">
        <v>14</v>
      </c>
      <c r="D45" s="12">
        <v>0.16</v>
      </c>
      <c r="E45" s="12"/>
      <c r="F45" s="16"/>
      <c r="G45" s="16"/>
      <c r="H45" s="16"/>
      <c r="I45" s="11">
        <v>0.05</v>
      </c>
      <c r="J45" s="11">
        <v>0.05</v>
      </c>
      <c r="K45" s="11">
        <v>0.05</v>
      </c>
    </row>
    <row r="46" spans="1:11" ht="31.5">
      <c r="A46" s="7">
        <f t="shared" si="2"/>
        <v>42</v>
      </c>
      <c r="B46" s="9" t="s">
        <v>47</v>
      </c>
      <c r="C46" s="8" t="s">
        <v>14</v>
      </c>
      <c r="D46" s="17">
        <v>0.56</v>
      </c>
      <c r="E46" s="17">
        <v>0.63</v>
      </c>
      <c r="F46" s="18"/>
      <c r="G46" s="18"/>
      <c r="H46" s="18"/>
      <c r="I46" s="19">
        <v>0</v>
      </c>
      <c r="J46" s="19">
        <v>0</v>
      </c>
      <c r="K46" s="19">
        <v>0</v>
      </c>
    </row>
    <row r="47" ht="15">
      <c r="B47" s="10"/>
    </row>
    <row r="48" ht="15">
      <c r="B48" s="10"/>
    </row>
  </sheetData>
  <sheetProtection/>
  <mergeCells count="8">
    <mergeCell ref="A1:K1"/>
    <mergeCell ref="K3:K4"/>
    <mergeCell ref="I3:J3"/>
    <mergeCell ref="A3:A4"/>
    <mergeCell ref="C3:C4"/>
    <mergeCell ref="D3:H3"/>
    <mergeCell ref="B3:B4"/>
    <mergeCell ref="A2:K2"/>
  </mergeCells>
  <conditionalFormatting sqref="H5">
    <cfRule type="expression" priority="7" dxfId="0" stopIfTrue="1">
      <formula>IV5="Н"</formula>
    </cfRule>
  </conditionalFormatting>
  <conditionalFormatting sqref="I5">
    <cfRule type="expression" priority="8" dxfId="0" stopIfTrue="1">
      <formula>IM5="Н"</formula>
    </cfRule>
  </conditionalFormatting>
  <conditionalFormatting sqref="J5">
    <cfRule type="expression" priority="3" dxfId="0" stopIfTrue="1">
      <formula>IN5="Н"</formula>
    </cfRule>
  </conditionalFormatting>
  <conditionalFormatting sqref="K5">
    <cfRule type="expression" priority="1" dxfId="0" stopIfTrue="1">
      <formula>IO5="Н"</formula>
    </cfRule>
  </conditionalFormatting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2014-01-09T07:46:49Z</cp:lastPrinted>
  <dcterms:created xsi:type="dcterms:W3CDTF">2009-12-26T06:59:08Z</dcterms:created>
  <dcterms:modified xsi:type="dcterms:W3CDTF">2022-06-27T04:21:06Z</dcterms:modified>
  <cp:category/>
  <cp:version/>
  <cp:contentType/>
  <cp:contentStatus/>
</cp:coreProperties>
</file>